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5\ODLUKE OPĆINSKOG VIJEĆA PO ODRŽANIM SJEDNICAMA\OBJAVE U SLUŽBENOM GLASNIKU KZŽ\2. SJEDNICA\"/>
    </mc:Choice>
  </mc:AlternateContent>
  <xr:revisionPtr revIDLastSave="0" documentId="13_ncr:1_{1AC5BCCA-BD6D-4B01-A2B7-CDBBB3473E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. izmjene za 2025. godin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  <c r="E25" i="2"/>
  <c r="E24" i="2"/>
  <c r="E23" i="2"/>
  <c r="E22" i="2"/>
  <c r="E21" i="2"/>
  <c r="E144" i="2"/>
  <c r="E133" i="2"/>
  <c r="E98" i="2"/>
  <c r="E74" i="2"/>
  <c r="E149" i="2" s="1"/>
  <c r="E114" i="2"/>
  <c r="D26" i="2"/>
  <c r="D24" i="2"/>
  <c r="D23" i="2"/>
  <c r="D22" i="2"/>
  <c r="D21" i="2"/>
  <c r="D114" i="2"/>
  <c r="D98" i="2"/>
  <c r="D74" i="2"/>
  <c r="D59" i="2"/>
  <c r="C26" i="2"/>
  <c r="C25" i="2"/>
  <c r="C24" i="2"/>
  <c r="C23" i="2"/>
  <c r="C22" i="2"/>
  <c r="C21" i="2"/>
  <c r="C133" i="2"/>
  <c r="C98" i="2"/>
  <c r="C114" i="2"/>
  <c r="C59" i="2"/>
  <c r="C74" i="2"/>
  <c r="E27" i="2" l="1"/>
  <c r="D27" i="2"/>
  <c r="D149" i="2"/>
  <c r="C27" i="2"/>
  <c r="C149" i="2"/>
</calcChain>
</file>

<file path=xl/sharedStrings.xml><?xml version="1.0" encoding="utf-8"?>
<sst xmlns="http://schemas.openxmlformats.org/spreadsheetml/2006/main" count="178" uniqueCount="119">
  <si>
    <t>Ukupno:</t>
  </si>
  <si>
    <t>IZVORI FINANCIRANJA:</t>
  </si>
  <si>
    <t>ukupno</t>
  </si>
  <si>
    <t>SVEUKUPNO PROGRAM ODRŽAVANJA</t>
  </si>
  <si>
    <t>UKUPNO:</t>
  </si>
  <si>
    <t xml:space="preserve"> Održavanje objekata komunalne infrastrukture po ovom Programu, obuhvaća:</t>
  </si>
  <si>
    <t xml:space="preserve">IZVORI: </t>
  </si>
  <si>
    <t xml:space="preserve">    KRAPINSKO-ZAGORSKA ŽUPANIJA</t>
  </si>
  <si>
    <t xml:space="preserve">               REPUBLIKA HRVATSKA</t>
  </si>
  <si>
    <t>količina</t>
  </si>
  <si>
    <t xml:space="preserve">            OPĆINA GORNJA STUBICA</t>
  </si>
  <si>
    <t xml:space="preserve">                  OPĆINSKO VIJEĆE</t>
  </si>
  <si>
    <t>30.000 m2</t>
  </si>
  <si>
    <t>10 kom</t>
  </si>
  <si>
    <t>Članak 3.</t>
  </si>
  <si>
    <t>Članak 2.</t>
  </si>
  <si>
    <t>Članak 1.</t>
  </si>
  <si>
    <t>EUR</t>
  </si>
  <si>
    <t>izvor financiranja 11-opći prihodi i primici</t>
  </si>
  <si>
    <t>izvor financiranja 43-ostali prihodi za posebne namjene</t>
  </si>
  <si>
    <t>izvor financiranja 43- ostali prihodi za posebne namjene</t>
  </si>
  <si>
    <t>motorni benzin i dizel gorivo</t>
  </si>
  <si>
    <t xml:space="preserve"> presvlačenje cesta asfaltom (u svim naseljima)</t>
  </si>
  <si>
    <t>prometna signalizacija</t>
  </si>
  <si>
    <t>usluga tekućeg i inv. održ. cesta i odvodnih jaraka  (u svim naseljima)</t>
  </si>
  <si>
    <t>betonske cijevi</t>
  </si>
  <si>
    <t>betonski šahtovi</t>
  </si>
  <si>
    <t>dobava, doprema i ugradnja kamenog materijala</t>
  </si>
  <si>
    <t>armature</t>
  </si>
  <si>
    <t>malčiranje bankina uz nerazvrstane ceste</t>
  </si>
  <si>
    <t>potrošnja vode</t>
  </si>
  <si>
    <t xml:space="preserve"> troškovi električne energije javne rasvjete</t>
  </si>
  <si>
    <t xml:space="preserve"> troškovi održavanja i popravka javne rasvjete</t>
  </si>
  <si>
    <t>božićna i novogodišnja dekoracija</t>
  </si>
  <si>
    <t>izvor financiranja 43-ostali prohodi za posebne namjene</t>
  </si>
  <si>
    <t>11-opći prihodi i primici</t>
  </si>
  <si>
    <t>43-ostali prihodi za posebne namjene</t>
  </si>
  <si>
    <t>31-vlastiti prihodi</t>
  </si>
  <si>
    <t>Na temelju članka 72. stavka 1. Zakona o komunalnom gospodarstvu ("Narodne novine" broj: 68/18., 110/18. i 32/20.) te članka 29. Statuta Općine</t>
  </si>
  <si>
    <t xml:space="preserve"> sanacija i popravak udarnih rupa (u svim naseljima)</t>
  </si>
  <si>
    <t>kupnja vode od Zagorskog vodovoda</t>
  </si>
  <si>
    <t xml:space="preserve">električna energija </t>
  </si>
  <si>
    <t>građevinsko-strojni radovi za potebe LV</t>
  </si>
  <si>
    <t>materijal i dijelovi za tek. inv. održ. cjevovoda</t>
  </si>
  <si>
    <t>materijal i dijel. za održavanje službenog vozila</t>
  </si>
  <si>
    <t>usluge pri registraciji prijevoznih sredstava</t>
  </si>
  <si>
    <t>usluge popisa javne rasvjete</t>
  </si>
  <si>
    <t>PLAN 2025.</t>
  </si>
  <si>
    <t>-</t>
  </si>
  <si>
    <t>krpanje rupa na pločnicima u Samcima, Volavcu i Jakšincu</t>
  </si>
  <si>
    <t>izvor financiranja 520- pomoć iz državnog proračuna</t>
  </si>
  <si>
    <t>izvor financiranja 81-namjenski primici od zaduživanja</t>
  </si>
  <si>
    <t>1. ODRŽAVANJE NERAZVRSTANIH CESTA: A101101</t>
  </si>
  <si>
    <t>izvor financiranja 31- vlastiti prihodi</t>
  </si>
  <si>
    <t>izvor financiranja 81- namjenski primici od zaduživanja</t>
  </si>
  <si>
    <t>2. ODRŽAVANJE JAVNIH POVRŠINA I PARKOVA: A101104</t>
  </si>
  <si>
    <t>malčiranje površina u vlasništvu Općine</t>
  </si>
  <si>
    <t>usluge malčiranja grana i grmlja</t>
  </si>
  <si>
    <t>uređenje javnih površina</t>
  </si>
  <si>
    <t>video nadzor-zeleni otok</t>
  </si>
  <si>
    <t>materijal i dijelovi za održavanje strojeva i opreme</t>
  </si>
  <si>
    <t>tekuće održavanje postrojenja i opreme</t>
  </si>
  <si>
    <t>tekuće održavanje groblja</t>
  </si>
  <si>
    <t>električna energija- groblje</t>
  </si>
  <si>
    <t>izvor financiranja 71- prihodi od prodaje nefinancijske imovine</t>
  </si>
  <si>
    <t>3. ODRŽAVANJE GROBLJA I MRTVAČNICE: A101105</t>
  </si>
  <si>
    <t>4. ODRŽAVANJE JAVNE RASVJETE: A101103</t>
  </si>
  <si>
    <t>5. ODRŽAVANJE LOKALNOG VODOVODA: A101106</t>
  </si>
  <si>
    <t xml:space="preserve">premije osiguranja prijevoznih sredstava </t>
  </si>
  <si>
    <t>motorni benzin i dizel gorivo-vodovod</t>
  </si>
  <si>
    <t>6. ODRŽAVANJE ČISTOĆE JAVNIH POVRŠINA: A101107</t>
  </si>
  <si>
    <t>zimska služba</t>
  </si>
  <si>
    <t>520-pomoć iz državnog proračuna</t>
  </si>
  <si>
    <t>71- prihodi od prodaje robe</t>
  </si>
  <si>
    <t>81- namjenski primici od zaduživanja</t>
  </si>
  <si>
    <t>I. IZMJENE I DOPUNE PLANA ZA 2025.</t>
  </si>
  <si>
    <t>sufinanciranje održavanja parkirališta kod crkve Sv. Jurja</t>
  </si>
  <si>
    <t>izrada parapetne ograde po protupotresnoj obnovi u Dobrim Zdencima</t>
  </si>
  <si>
    <t>izrada parapetne ograde po protupotresnoj obnovi u Slanom Potoku kod Haramustek Leopolda</t>
  </si>
  <si>
    <t>izrada parapetne ograde po protupotresnoj obnovi u Slanom Potoku kod kućnog broja 30a, Čmarec Zvonko</t>
  </si>
  <si>
    <t>dobava, doprema i montaža odbojne ograde na NC 1-036 Novini- Slani Potok</t>
  </si>
  <si>
    <t>video nadzor groblje Gornja Stubica</t>
  </si>
  <si>
    <t>video nadzor groblje Sveti Matej</t>
  </si>
  <si>
    <t>video nadzor groblje Dubovec</t>
  </si>
  <si>
    <t>odvoz smeća groblje Gornja Stubica</t>
  </si>
  <si>
    <t>odvoz smeća groblje Dubovec</t>
  </si>
  <si>
    <t>odvoz smeća groblje Sveti Matej</t>
  </si>
  <si>
    <t xml:space="preserve">izrada okvira za grobna mjesta </t>
  </si>
  <si>
    <t>stručni nadzor izrade okvira za grobna mjesta</t>
  </si>
  <si>
    <t>materijal i dijelovi za održavanje mrtvačnice</t>
  </si>
  <si>
    <t xml:space="preserve"> materijal i dijelovi za održavanje groblja</t>
  </si>
  <si>
    <t>izvor financiranja 520-pomoć iz državnog proračuna</t>
  </si>
  <si>
    <t>usluge izrade plana rasvjete Općine G. Stubica</t>
  </si>
  <si>
    <t>škarpiranje u Ulici Tituša Brezovačkog</t>
  </si>
  <si>
    <t>izgradnja parapeta</t>
  </si>
  <si>
    <t>U II. izmjenama i dopunama Proračuna za 2025.godinu planiraju se utrošiti sredstva kroz Program održavanja objekata komunalne infrastrukture na slijedeći način:</t>
  </si>
  <si>
    <t>II. IZMJENE I DOPUNE PLANA ZA 2025.</t>
  </si>
  <si>
    <t>izrada zamjenske ograde uz k.č. br. 341 k.o. G. Stubica i k.č. br. 609 k.o. D. Stubica</t>
  </si>
  <si>
    <t>izrada zamjenske ograde i prilagodba prilaza uz k.č.br. 346 i 347 k.o. G. Stubica</t>
  </si>
  <si>
    <t>zacjevljenje k.č.br. 957, 958 i 959 k.o. Slani Potok</t>
  </si>
  <si>
    <t>asfaltiranje dijela NC 1-065 Labaši- Koščevići</t>
  </si>
  <si>
    <t>Procjena za II. izmjene i dopune Proračuna za 2025.</t>
  </si>
  <si>
    <t>300 m2</t>
  </si>
  <si>
    <t>420 m2</t>
  </si>
  <si>
    <t>1000 m</t>
  </si>
  <si>
    <t>100 m1</t>
  </si>
  <si>
    <t>13.000 tona</t>
  </si>
  <si>
    <t>čišćenje i snimanje mješovite kanalizacije u industrijskoj zoni</t>
  </si>
  <si>
    <t>PREDSJEDNIK OPĆINSKOG VIJEĆA</t>
  </si>
  <si>
    <t>Mario Poštek, dipl.oec.</t>
  </si>
  <si>
    <t xml:space="preserve">                                                                              II. IZMJENE I DOPUNE PROGRAMA</t>
  </si>
  <si>
    <t xml:space="preserve">                                                                           održavanja komunalne infrastrukture</t>
  </si>
  <si>
    <t xml:space="preserve">                                                                             za 2025. godinu</t>
  </si>
  <si>
    <t xml:space="preserve">KLASA:400-01/25-01/004 </t>
  </si>
  <si>
    <t>URBROJ: 2140-12-01-25-4</t>
  </si>
  <si>
    <t xml:space="preserve">Gornja Stubica, 08. srpnja 2025. godine </t>
  </si>
  <si>
    <t xml:space="preserve">Gornja Stubica (Službeni glasnik Krapinsko-zagorske županije" broj: 28/18., 06/20. i 11/21.), Općinsko vijeće Općine Gornja Stubica, na svojoj 2.  sjednici </t>
  </si>
  <si>
    <t>održanoj dana 08. srpnja 2025. godine donosi</t>
  </si>
  <si>
    <t>II. Izmjene i dopune Programa održavanja komunalne infrastrukture objaviti će se u "Službenom glasniku Krapinsko-Zagorske županije".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</si>
</sst>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4" fillId="2" borderId="0" xfId="0" applyFont="1" applyFill="1"/>
    <xf numFmtId="4" fontId="8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1" fillId="0" borderId="1" xfId="0" applyNumberFormat="1" applyFont="1" applyBorder="1"/>
    <xf numFmtId="2" fontId="1" fillId="0" borderId="0" xfId="0" applyNumberFormat="1" applyFont="1"/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0" fontId="2" fillId="3" borderId="0" xfId="0" applyFont="1" applyFill="1"/>
    <xf numFmtId="49" fontId="8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/>
    </xf>
    <xf numFmtId="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4" fillId="2" borderId="0" xfId="0" applyFont="1" applyFill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4" fontId="8" fillId="4" borderId="1" xfId="0" applyNumberFormat="1" applyFont="1" applyFill="1" applyBorder="1"/>
    <xf numFmtId="4" fontId="8" fillId="2" borderId="0" xfId="0" applyNumberFormat="1" applyFont="1" applyFill="1"/>
    <xf numFmtId="0" fontId="8" fillId="4" borderId="4" xfId="0" applyFont="1" applyFill="1" applyBorder="1"/>
    <xf numFmtId="0" fontId="8" fillId="4" borderId="0" xfId="0" applyFont="1" applyFill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4" fontId="1" fillId="0" borderId="8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2" fontId="1" fillId="0" borderId="1" xfId="0" applyNumberFormat="1" applyFont="1" applyBorder="1"/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2" fontId="8" fillId="0" borderId="0" xfId="0" applyNumberFormat="1" applyFont="1"/>
    <xf numFmtId="2" fontId="1" fillId="0" borderId="6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7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66FF99"/>
      <color rgb="FFFFDDF6"/>
      <color rgb="FFFFBDEE"/>
      <color rgb="FFFF8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0</xdr:row>
      <xdr:rowOff>57150</xdr:rowOff>
    </xdr:from>
    <xdr:to>
      <xdr:col>0</xdr:col>
      <xdr:colOff>1322510</xdr:colOff>
      <xdr:row>3</xdr:row>
      <xdr:rowOff>113714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D601804-99FD-42C3-8A6E-99912C3A1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57150"/>
          <a:ext cx="417635" cy="542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5"/>
  <sheetViews>
    <sheetView tabSelected="1" showWhiteSpace="0" zoomScaleNormal="100" zoomScalePageLayoutView="110" workbookViewId="0">
      <selection activeCell="A28" sqref="A28"/>
    </sheetView>
  </sheetViews>
  <sheetFormatPr defaultColWidth="9.140625" defaultRowHeight="12.75" x14ac:dyDescent="0.2"/>
  <cols>
    <col min="1" max="1" width="68.7109375" style="2" customWidth="1"/>
    <col min="2" max="2" width="15" style="2" customWidth="1"/>
    <col min="3" max="3" width="17.42578125" style="12" customWidth="1"/>
    <col min="4" max="4" width="26.5703125" style="2" customWidth="1"/>
    <col min="5" max="5" width="23.7109375" style="2" customWidth="1"/>
    <col min="6" max="7" width="10" style="2" bestFit="1" customWidth="1"/>
    <col min="8" max="16384" width="9.140625" style="2"/>
  </cols>
  <sheetData>
    <row r="1" spans="1:3" x14ac:dyDescent="0.2">
      <c r="C1" s="2"/>
    </row>
    <row r="2" spans="1:3" x14ac:dyDescent="0.2">
      <c r="C2" s="2"/>
    </row>
    <row r="3" spans="1:3" x14ac:dyDescent="0.2">
      <c r="C3" s="2"/>
    </row>
    <row r="4" spans="1:3" x14ac:dyDescent="0.2">
      <c r="C4" s="2"/>
    </row>
    <row r="5" spans="1:3" x14ac:dyDescent="0.2">
      <c r="A5" s="22" t="s">
        <v>8</v>
      </c>
      <c r="B5" s="4"/>
      <c r="C5" s="33"/>
    </row>
    <row r="6" spans="1:3" x14ac:dyDescent="0.2">
      <c r="A6" s="22" t="s">
        <v>7</v>
      </c>
      <c r="B6" s="4"/>
      <c r="C6" s="4"/>
    </row>
    <row r="7" spans="1:3" x14ac:dyDescent="0.2">
      <c r="A7" s="22" t="s">
        <v>10</v>
      </c>
      <c r="B7" s="4"/>
      <c r="C7" s="2"/>
    </row>
    <row r="8" spans="1:3" x14ac:dyDescent="0.2">
      <c r="A8" s="22" t="s">
        <v>11</v>
      </c>
      <c r="C8" s="2"/>
    </row>
    <row r="9" spans="1:3" s="3" customFormat="1" x14ac:dyDescent="0.2">
      <c r="A9" s="28" t="s">
        <v>113</v>
      </c>
      <c r="B9" s="2"/>
      <c r="C9" s="2"/>
    </row>
    <row r="10" spans="1:3" s="3" customFormat="1" x14ac:dyDescent="0.2">
      <c r="A10" s="28" t="s">
        <v>114</v>
      </c>
      <c r="B10" s="4"/>
      <c r="C10" s="4"/>
    </row>
    <row r="11" spans="1:3" s="3" customFormat="1" x14ac:dyDescent="0.2">
      <c r="A11" s="28" t="s">
        <v>115</v>
      </c>
      <c r="B11" s="4"/>
      <c r="C11" s="4"/>
    </row>
    <row r="12" spans="1:3" s="1" customFormat="1" ht="15" x14ac:dyDescent="0.25">
      <c r="A12" s="6" t="s">
        <v>38</v>
      </c>
      <c r="B12" s="6"/>
      <c r="C12" s="6"/>
    </row>
    <row r="13" spans="1:3" s="3" customFormat="1" ht="15" x14ac:dyDescent="0.25">
      <c r="A13" s="6" t="s">
        <v>116</v>
      </c>
      <c r="B13" s="6"/>
      <c r="C13" s="6"/>
    </row>
    <row r="14" spans="1:3" s="3" customFormat="1" ht="15" x14ac:dyDescent="0.25">
      <c r="A14" s="20" t="s">
        <v>117</v>
      </c>
      <c r="B14" s="20"/>
      <c r="C14" s="20"/>
    </row>
    <row r="15" spans="1:3" s="3" customFormat="1" ht="15.75" x14ac:dyDescent="0.25">
      <c r="A15" s="84" t="s">
        <v>110</v>
      </c>
      <c r="B15" s="84"/>
      <c r="C15" s="84"/>
    </row>
    <row r="16" spans="1:3" s="3" customFormat="1" ht="15.75" x14ac:dyDescent="0.25">
      <c r="A16" s="84" t="s">
        <v>111</v>
      </c>
      <c r="B16" s="84"/>
      <c r="C16" s="84"/>
    </row>
    <row r="17" spans="1:5" s="3" customFormat="1" ht="15.75" customHeight="1" x14ac:dyDescent="0.25">
      <c r="A17" s="84" t="s">
        <v>112</v>
      </c>
      <c r="B17" s="84"/>
      <c r="C17" s="84"/>
    </row>
    <row r="18" spans="1:5" s="3" customFormat="1" ht="15" x14ac:dyDescent="0.25">
      <c r="A18" s="20"/>
      <c r="B18" s="68" t="s">
        <v>16</v>
      </c>
      <c r="C18" s="32"/>
    </row>
    <row r="19" spans="1:5" s="6" customFormat="1" ht="32.25" customHeight="1" x14ac:dyDescent="0.25">
      <c r="A19" s="69" t="s">
        <v>95</v>
      </c>
      <c r="B19" s="69"/>
      <c r="C19" s="69"/>
      <c r="D19" s="69"/>
    </row>
    <row r="20" spans="1:5" s="3" customFormat="1" ht="27" customHeight="1" x14ac:dyDescent="0.2">
      <c r="A20" s="81" t="s">
        <v>1</v>
      </c>
      <c r="B20" s="81"/>
      <c r="C20" s="39" t="s">
        <v>47</v>
      </c>
      <c r="D20" s="39" t="s">
        <v>75</v>
      </c>
      <c r="E20" s="39" t="s">
        <v>96</v>
      </c>
    </row>
    <row r="21" spans="1:5" s="3" customFormat="1" ht="15" x14ac:dyDescent="0.25">
      <c r="A21" s="70" t="s">
        <v>35</v>
      </c>
      <c r="B21" s="70"/>
      <c r="C21" s="19">
        <f>C61+C76+C101+C116+C135+C146</f>
        <v>334885</v>
      </c>
      <c r="D21" s="19">
        <f>D61+D76+D101+D116+D135+D146</f>
        <v>421595</v>
      </c>
      <c r="E21" s="19">
        <f>E61+E76+E101+E116+E135+E146</f>
        <v>286532.89</v>
      </c>
    </row>
    <row r="22" spans="1:5" s="3" customFormat="1" ht="15" x14ac:dyDescent="0.25">
      <c r="A22" s="70" t="s">
        <v>37</v>
      </c>
      <c r="B22" s="70"/>
      <c r="C22" s="19">
        <f>C117</f>
        <v>5600</v>
      </c>
      <c r="D22" s="19">
        <f>D117</f>
        <v>5600</v>
      </c>
      <c r="E22" s="19">
        <f>E117</f>
        <v>5500</v>
      </c>
    </row>
    <row r="23" spans="1:5" s="6" customFormat="1" ht="15" x14ac:dyDescent="0.25">
      <c r="A23" s="70" t="s">
        <v>36</v>
      </c>
      <c r="B23" s="70"/>
      <c r="C23" s="19">
        <f>C62+C77+C102+C118+C136</f>
        <v>134400</v>
      </c>
      <c r="D23" s="19">
        <f>D62+D77+D102+D118+D136</f>
        <v>145800</v>
      </c>
      <c r="E23" s="19">
        <f>E62+E77+E102+E118+E136</f>
        <v>61150</v>
      </c>
    </row>
    <row r="24" spans="1:5" s="6" customFormat="1" ht="15" x14ac:dyDescent="0.25">
      <c r="A24" s="70" t="s">
        <v>72</v>
      </c>
      <c r="B24" s="70"/>
      <c r="C24" s="19">
        <f>C63+C119</f>
        <v>153005</v>
      </c>
      <c r="D24" s="19">
        <f>D63+D103+D119</f>
        <v>196455</v>
      </c>
      <c r="E24" s="19">
        <f>E63+E103+E119+E137</f>
        <v>208405</v>
      </c>
    </row>
    <row r="25" spans="1:5" s="6" customFormat="1" ht="15" x14ac:dyDescent="0.25">
      <c r="A25" s="70" t="s">
        <v>73</v>
      </c>
      <c r="B25" s="70"/>
      <c r="C25" s="19">
        <f>C104</f>
        <v>81200</v>
      </c>
      <c r="D25" s="58">
        <v>0</v>
      </c>
      <c r="E25" s="58">
        <f>E104</f>
        <v>0</v>
      </c>
    </row>
    <row r="26" spans="1:5" s="6" customFormat="1" ht="15" x14ac:dyDescent="0.25">
      <c r="A26" s="70" t="s">
        <v>74</v>
      </c>
      <c r="B26" s="70"/>
      <c r="C26" s="19">
        <f>C64+C78+C120+C147</f>
        <v>350000</v>
      </c>
      <c r="D26" s="19">
        <f>D64+D78+D120+D147</f>
        <v>350000</v>
      </c>
      <c r="E26" s="19">
        <f>E64+E78+E120+E138+E147</f>
        <v>390158.37</v>
      </c>
    </row>
    <row r="27" spans="1:5" s="6" customFormat="1" ht="15" x14ac:dyDescent="0.25">
      <c r="A27" s="85" t="s">
        <v>4</v>
      </c>
      <c r="B27" s="85"/>
      <c r="C27" s="35">
        <f>C21+C22+C23+C24+C25+C26</f>
        <v>1059090</v>
      </c>
      <c r="D27" s="35">
        <f>SUM(D21:D26)</f>
        <v>1119450</v>
      </c>
      <c r="E27" s="35">
        <f>SUM(E21:E26)</f>
        <v>951746.26</v>
      </c>
    </row>
    <row r="28" spans="1:5" s="6" customFormat="1" ht="15" x14ac:dyDescent="0.25">
      <c r="A28" s="29"/>
      <c r="B28" s="29"/>
      <c r="C28" s="18"/>
    </row>
    <row r="29" spans="1:5" ht="15" x14ac:dyDescent="0.25">
      <c r="A29" s="14"/>
      <c r="B29" s="29" t="s">
        <v>15</v>
      </c>
      <c r="C29" s="32"/>
    </row>
    <row r="30" spans="1:5" s="3" customFormat="1" ht="15" x14ac:dyDescent="0.25">
      <c r="A30" s="7" t="s">
        <v>5</v>
      </c>
      <c r="B30" s="13"/>
      <c r="C30" s="10"/>
    </row>
    <row r="31" spans="1:5" s="3" customFormat="1" ht="15" x14ac:dyDescent="0.25">
      <c r="A31" s="7"/>
      <c r="B31" s="13"/>
      <c r="C31" s="10"/>
    </row>
    <row r="32" spans="1:5" ht="19.5" customHeight="1" x14ac:dyDescent="0.2">
      <c r="A32" s="62" t="s">
        <v>52</v>
      </c>
      <c r="B32" s="95" t="s">
        <v>17</v>
      </c>
      <c r="C32" s="95"/>
      <c r="D32" s="95"/>
      <c r="E32" s="59"/>
    </row>
    <row r="33" spans="1:5" ht="54.75" customHeight="1" x14ac:dyDescent="0.2">
      <c r="A33" s="86"/>
      <c r="B33" s="34" t="s">
        <v>101</v>
      </c>
      <c r="C33" s="34" t="s">
        <v>47</v>
      </c>
      <c r="D33" s="39" t="s">
        <v>75</v>
      </c>
      <c r="E33" s="39" t="s">
        <v>96</v>
      </c>
    </row>
    <row r="34" spans="1:5" ht="24" customHeight="1" x14ac:dyDescent="0.25">
      <c r="A34" s="86"/>
      <c r="B34" s="30" t="s">
        <v>9</v>
      </c>
      <c r="C34" s="31" t="s">
        <v>2</v>
      </c>
      <c r="D34" s="31" t="s">
        <v>2</v>
      </c>
      <c r="E34" s="31" t="s">
        <v>2</v>
      </c>
    </row>
    <row r="35" spans="1:5" ht="15" x14ac:dyDescent="0.25">
      <c r="A35" s="42" t="s">
        <v>39</v>
      </c>
      <c r="B35" s="43" t="s">
        <v>102</v>
      </c>
      <c r="C35" s="15">
        <v>20000</v>
      </c>
      <c r="D35" s="15">
        <v>20000</v>
      </c>
      <c r="E35" s="15">
        <v>10000</v>
      </c>
    </row>
    <row r="36" spans="1:5" s="1" customFormat="1" ht="15" x14ac:dyDescent="0.25">
      <c r="A36" s="42" t="s">
        <v>22</v>
      </c>
      <c r="B36" s="43" t="s">
        <v>103</v>
      </c>
      <c r="C36" s="15">
        <v>25000</v>
      </c>
      <c r="D36" s="15">
        <v>25000</v>
      </c>
      <c r="E36" s="15">
        <v>15000</v>
      </c>
    </row>
    <row r="37" spans="1:5" s="1" customFormat="1" ht="15" x14ac:dyDescent="0.25">
      <c r="A37" s="42" t="s">
        <v>23</v>
      </c>
      <c r="B37" s="43" t="s">
        <v>13</v>
      </c>
      <c r="C37" s="15">
        <v>2500</v>
      </c>
      <c r="D37" s="15">
        <v>2500</v>
      </c>
      <c r="E37" s="15">
        <v>5000</v>
      </c>
    </row>
    <row r="38" spans="1:5" s="1" customFormat="1" ht="15" x14ac:dyDescent="0.25">
      <c r="A38" s="42" t="s">
        <v>24</v>
      </c>
      <c r="B38" s="43" t="s">
        <v>104</v>
      </c>
      <c r="C38" s="15">
        <v>80000</v>
      </c>
      <c r="D38" s="15">
        <v>80000</v>
      </c>
      <c r="E38" s="15">
        <v>80000</v>
      </c>
    </row>
    <row r="39" spans="1:5" s="1" customFormat="1" ht="15" x14ac:dyDescent="0.25">
      <c r="A39" s="8" t="s">
        <v>25</v>
      </c>
      <c r="B39" s="38" t="s">
        <v>105</v>
      </c>
      <c r="C39" s="15">
        <v>35000</v>
      </c>
      <c r="D39" s="15">
        <v>35000</v>
      </c>
      <c r="E39" s="15">
        <v>1000</v>
      </c>
    </row>
    <row r="40" spans="1:5" s="1" customFormat="1" ht="15" x14ac:dyDescent="0.25">
      <c r="A40" s="8" t="s">
        <v>26</v>
      </c>
      <c r="B40" s="38">
        <v>0</v>
      </c>
      <c r="C40" s="15">
        <v>1500</v>
      </c>
      <c r="D40" s="15">
        <v>1500</v>
      </c>
      <c r="E40" s="15">
        <v>0</v>
      </c>
    </row>
    <row r="41" spans="1:5" s="1" customFormat="1" ht="15" x14ac:dyDescent="0.25">
      <c r="A41" s="8" t="s">
        <v>28</v>
      </c>
      <c r="B41" s="38" t="s">
        <v>48</v>
      </c>
      <c r="C41" s="15">
        <v>2000</v>
      </c>
      <c r="D41" s="15">
        <v>2000</v>
      </c>
      <c r="E41" s="15">
        <v>0</v>
      </c>
    </row>
    <row r="42" spans="1:5" s="1" customFormat="1" ht="14.25" customHeight="1" x14ac:dyDescent="0.25">
      <c r="A42" s="44" t="s">
        <v>27</v>
      </c>
      <c r="B42" s="43" t="s">
        <v>106</v>
      </c>
      <c r="C42" s="15">
        <v>290000</v>
      </c>
      <c r="D42" s="15">
        <v>260000</v>
      </c>
      <c r="E42" s="15">
        <v>200000</v>
      </c>
    </row>
    <row r="43" spans="1:5" s="1" customFormat="1" ht="15" x14ac:dyDescent="0.25">
      <c r="A43" s="8" t="s">
        <v>29</v>
      </c>
      <c r="B43" s="38" t="s">
        <v>12</v>
      </c>
      <c r="C43" s="15">
        <v>25000</v>
      </c>
      <c r="D43" s="15">
        <v>25000</v>
      </c>
      <c r="E43" s="15">
        <v>25000</v>
      </c>
    </row>
    <row r="44" spans="1:5" s="1" customFormat="1" ht="15" x14ac:dyDescent="0.25">
      <c r="A44" s="8" t="s">
        <v>49</v>
      </c>
      <c r="B44" s="38" t="s">
        <v>48</v>
      </c>
      <c r="C44" s="15">
        <v>20000</v>
      </c>
      <c r="D44" s="15">
        <v>20000</v>
      </c>
      <c r="E44" s="15">
        <v>10000</v>
      </c>
    </row>
    <row r="45" spans="1:5" s="1" customFormat="1" ht="15" x14ac:dyDescent="0.25">
      <c r="A45" s="8" t="s">
        <v>76</v>
      </c>
      <c r="B45" s="38" t="s">
        <v>48</v>
      </c>
      <c r="C45" s="15">
        <v>0</v>
      </c>
      <c r="D45" s="15">
        <v>20000</v>
      </c>
      <c r="E45" s="15">
        <v>0</v>
      </c>
    </row>
    <row r="46" spans="1:5" s="1" customFormat="1" ht="15" x14ac:dyDescent="0.25">
      <c r="A46" s="8" t="s">
        <v>77</v>
      </c>
      <c r="B46" s="38">
        <v>1</v>
      </c>
      <c r="C46" s="15">
        <v>0</v>
      </c>
      <c r="D46" s="15">
        <v>2500</v>
      </c>
      <c r="E46" s="15">
        <v>0</v>
      </c>
    </row>
    <row r="47" spans="1:5" s="1" customFormat="1" ht="15" x14ac:dyDescent="0.25">
      <c r="A47" s="77" t="s">
        <v>78</v>
      </c>
      <c r="B47" s="79">
        <v>1</v>
      </c>
      <c r="C47" s="73">
        <v>0</v>
      </c>
      <c r="D47" s="75">
        <v>8100</v>
      </c>
      <c r="E47" s="75">
        <v>8100</v>
      </c>
    </row>
    <row r="48" spans="1:5" s="1" customFormat="1" ht="15" x14ac:dyDescent="0.25">
      <c r="A48" s="78"/>
      <c r="B48" s="80"/>
      <c r="C48" s="74"/>
      <c r="D48" s="76"/>
      <c r="E48" s="76"/>
    </row>
    <row r="49" spans="1:7" s="1" customFormat="1" ht="15" customHeight="1" x14ac:dyDescent="0.25">
      <c r="A49" s="77" t="s">
        <v>79</v>
      </c>
      <c r="B49" s="79">
        <v>1</v>
      </c>
      <c r="C49" s="73">
        <v>0</v>
      </c>
      <c r="D49" s="75">
        <v>10000</v>
      </c>
      <c r="E49" s="75">
        <v>9940</v>
      </c>
    </row>
    <row r="50" spans="1:7" s="1" customFormat="1" ht="15" customHeight="1" x14ac:dyDescent="0.25">
      <c r="A50" s="78"/>
      <c r="B50" s="80"/>
      <c r="C50" s="74"/>
      <c r="D50" s="76"/>
      <c r="E50" s="76"/>
    </row>
    <row r="51" spans="1:7" s="1" customFormat="1" ht="15" customHeight="1" x14ac:dyDescent="0.25">
      <c r="A51" s="53" t="s">
        <v>93</v>
      </c>
      <c r="B51" s="52">
        <v>1</v>
      </c>
      <c r="C51" s="55">
        <v>0</v>
      </c>
      <c r="D51" s="54">
        <v>15000</v>
      </c>
      <c r="E51" s="54">
        <v>14860.63</v>
      </c>
    </row>
    <row r="52" spans="1:7" s="1" customFormat="1" ht="15" customHeight="1" x14ac:dyDescent="0.25">
      <c r="A52" s="53" t="s">
        <v>94</v>
      </c>
      <c r="B52" s="52">
        <v>1</v>
      </c>
      <c r="C52" s="55">
        <v>0</v>
      </c>
      <c r="D52" s="54">
        <v>15000</v>
      </c>
      <c r="E52" s="54">
        <v>14845.63</v>
      </c>
    </row>
    <row r="53" spans="1:7" s="1" customFormat="1" ht="15" customHeight="1" x14ac:dyDescent="0.25">
      <c r="A53" s="53" t="s">
        <v>80</v>
      </c>
      <c r="B53" s="52">
        <v>1</v>
      </c>
      <c r="C53" s="55">
        <v>0</v>
      </c>
      <c r="D53" s="54">
        <v>6250</v>
      </c>
      <c r="E53" s="54">
        <v>6250</v>
      </c>
    </row>
    <row r="54" spans="1:7" s="1" customFormat="1" ht="15" customHeight="1" x14ac:dyDescent="0.25">
      <c r="A54" s="53" t="s">
        <v>97</v>
      </c>
      <c r="B54" s="52">
        <v>1</v>
      </c>
      <c r="C54" s="55">
        <v>0</v>
      </c>
      <c r="D54" s="54">
        <v>0</v>
      </c>
      <c r="E54" s="54">
        <v>15000</v>
      </c>
    </row>
    <row r="55" spans="1:7" s="1" customFormat="1" ht="15" customHeight="1" x14ac:dyDescent="0.25">
      <c r="A55" s="53" t="s">
        <v>98</v>
      </c>
      <c r="B55" s="52">
        <v>1</v>
      </c>
      <c r="C55" s="55">
        <v>0</v>
      </c>
      <c r="D55" s="54">
        <v>0</v>
      </c>
      <c r="E55" s="54">
        <v>15000</v>
      </c>
    </row>
    <row r="56" spans="1:7" s="1" customFormat="1" ht="15" customHeight="1" x14ac:dyDescent="0.25">
      <c r="A56" s="53" t="s">
        <v>99</v>
      </c>
      <c r="B56" s="52">
        <v>1</v>
      </c>
      <c r="C56" s="55">
        <v>0</v>
      </c>
      <c r="D56" s="54">
        <v>0</v>
      </c>
      <c r="E56" s="54">
        <v>15000</v>
      </c>
    </row>
    <row r="57" spans="1:7" s="1" customFormat="1" ht="15" customHeight="1" x14ac:dyDescent="0.25">
      <c r="A57" s="53" t="s">
        <v>100</v>
      </c>
      <c r="B57" s="52">
        <v>1</v>
      </c>
      <c r="C57" s="55">
        <v>0</v>
      </c>
      <c r="D57" s="54">
        <v>0</v>
      </c>
      <c r="E57" s="54">
        <v>15000</v>
      </c>
    </row>
    <row r="58" spans="1:7" s="1" customFormat="1" ht="15" customHeight="1" x14ac:dyDescent="0.25">
      <c r="A58" s="53" t="s">
        <v>107</v>
      </c>
      <c r="B58" s="52">
        <v>1</v>
      </c>
      <c r="C58" s="55">
        <v>0</v>
      </c>
      <c r="D58" s="54">
        <v>0</v>
      </c>
      <c r="E58" s="54">
        <v>10000</v>
      </c>
    </row>
    <row r="59" spans="1:7" s="1" customFormat="1" ht="15" x14ac:dyDescent="0.25">
      <c r="A59" s="37" t="s">
        <v>0</v>
      </c>
      <c r="B59" s="37"/>
      <c r="C59" s="35">
        <f>C35+C36+C37+C38+C39+C40+C41+C42+C43+C44</f>
        <v>501000</v>
      </c>
      <c r="D59" s="35">
        <f>SUM(D35:D53)</f>
        <v>547850</v>
      </c>
      <c r="E59" s="35">
        <v>469996.26</v>
      </c>
    </row>
    <row r="60" spans="1:7" s="1" customFormat="1" ht="15" x14ac:dyDescent="0.25">
      <c r="A60" s="4" t="s">
        <v>6</v>
      </c>
      <c r="B60" s="4"/>
      <c r="C60" s="45"/>
    </row>
    <row r="61" spans="1:7" s="24" customFormat="1" x14ac:dyDescent="0.2">
      <c r="A61" s="3" t="s">
        <v>18</v>
      </c>
      <c r="B61" s="46"/>
      <c r="C61" s="26">
        <v>166795</v>
      </c>
      <c r="D61" s="56">
        <v>207395</v>
      </c>
      <c r="E61" s="56">
        <v>84863.26</v>
      </c>
      <c r="G61" s="40"/>
    </row>
    <row r="62" spans="1:7" s="24" customFormat="1" x14ac:dyDescent="0.2">
      <c r="A62" s="4" t="s">
        <v>19</v>
      </c>
      <c r="B62" s="47"/>
      <c r="C62" s="26">
        <v>24500</v>
      </c>
      <c r="D62" s="56">
        <v>30750</v>
      </c>
      <c r="E62" s="56">
        <v>6250</v>
      </c>
    </row>
    <row r="63" spans="1:7" s="24" customFormat="1" x14ac:dyDescent="0.2">
      <c r="A63" s="4" t="s">
        <v>50</v>
      </c>
      <c r="B63" s="47"/>
      <c r="C63" s="26">
        <v>114705</v>
      </c>
      <c r="D63" s="56">
        <v>114705</v>
      </c>
      <c r="E63" s="56">
        <v>113678</v>
      </c>
    </row>
    <row r="64" spans="1:7" s="24" customFormat="1" x14ac:dyDescent="0.2">
      <c r="A64" s="4" t="s">
        <v>51</v>
      </c>
      <c r="B64" s="47"/>
      <c r="C64" s="26">
        <v>195000</v>
      </c>
      <c r="D64" s="56">
        <v>195000</v>
      </c>
      <c r="E64" s="56">
        <v>265205</v>
      </c>
    </row>
    <row r="65" spans="1:7" s="1" customFormat="1" ht="12" customHeight="1" x14ac:dyDescent="0.25">
      <c r="A65" s="3"/>
      <c r="B65" s="3"/>
      <c r="C65" s="17"/>
    </row>
    <row r="66" spans="1:7" ht="16.5" customHeight="1" x14ac:dyDescent="0.2">
      <c r="A66" s="96" t="s">
        <v>55</v>
      </c>
      <c r="B66" s="97"/>
      <c r="C66" s="97"/>
      <c r="D66" s="97"/>
      <c r="E66" s="59"/>
    </row>
    <row r="67" spans="1:7" ht="24" x14ac:dyDescent="0.2">
      <c r="A67" s="82"/>
      <c r="B67" s="82"/>
      <c r="C67" s="34" t="s">
        <v>47</v>
      </c>
      <c r="D67" s="39" t="s">
        <v>75</v>
      </c>
      <c r="E67" s="39" t="s">
        <v>96</v>
      </c>
    </row>
    <row r="68" spans="1:7" ht="15" customHeight="1" x14ac:dyDescent="0.25">
      <c r="A68" s="82"/>
      <c r="B68" s="82"/>
      <c r="C68" s="30" t="s">
        <v>2</v>
      </c>
      <c r="D68" s="30" t="s">
        <v>2</v>
      </c>
      <c r="E68" s="30" t="s">
        <v>2</v>
      </c>
    </row>
    <row r="69" spans="1:7" ht="15" customHeight="1" x14ac:dyDescent="0.25">
      <c r="A69" s="71" t="s">
        <v>56</v>
      </c>
      <c r="B69" s="72"/>
      <c r="C69" s="15">
        <v>20000</v>
      </c>
      <c r="D69" s="15">
        <v>20000</v>
      </c>
      <c r="E69" s="15">
        <v>10000</v>
      </c>
    </row>
    <row r="70" spans="1:7" ht="15" customHeight="1" x14ac:dyDescent="0.25">
      <c r="A70" s="71" t="s">
        <v>57</v>
      </c>
      <c r="B70" s="72"/>
      <c r="C70" s="15">
        <v>20000</v>
      </c>
      <c r="D70" s="15">
        <v>20000</v>
      </c>
      <c r="E70" s="15">
        <v>20000</v>
      </c>
    </row>
    <row r="71" spans="1:7" ht="15" customHeight="1" x14ac:dyDescent="0.25">
      <c r="A71" s="71" t="s">
        <v>58</v>
      </c>
      <c r="B71" s="72"/>
      <c r="C71" s="15">
        <v>6000</v>
      </c>
      <c r="D71" s="15">
        <v>10000</v>
      </c>
      <c r="E71" s="15">
        <v>10000</v>
      </c>
    </row>
    <row r="72" spans="1:7" ht="15" customHeight="1" x14ac:dyDescent="0.25">
      <c r="A72" s="90" t="s">
        <v>21</v>
      </c>
      <c r="B72" s="91"/>
      <c r="C72" s="15">
        <v>1700</v>
      </c>
      <c r="D72" s="15">
        <v>1700</v>
      </c>
      <c r="E72" s="15">
        <v>1700</v>
      </c>
    </row>
    <row r="73" spans="1:7" ht="15.75" customHeight="1" x14ac:dyDescent="0.25">
      <c r="A73" s="90" t="s">
        <v>59</v>
      </c>
      <c r="B73" s="91"/>
      <c r="C73" s="15">
        <v>3700</v>
      </c>
      <c r="D73" s="15">
        <v>0</v>
      </c>
      <c r="E73" s="15">
        <v>0</v>
      </c>
    </row>
    <row r="74" spans="1:7" ht="14.25" x14ac:dyDescent="0.2">
      <c r="A74" s="83" t="s">
        <v>0</v>
      </c>
      <c r="B74" s="83"/>
      <c r="C74" s="35">
        <f>SUM(C69:C73)</f>
        <v>51400</v>
      </c>
      <c r="D74" s="35">
        <f>SUM(D69:D73)</f>
        <v>51700</v>
      </c>
      <c r="E74" s="35">
        <f>SUM(E69:E73)</f>
        <v>41700</v>
      </c>
    </row>
    <row r="75" spans="1:7" ht="15" x14ac:dyDescent="0.25">
      <c r="A75" s="7" t="s">
        <v>6</v>
      </c>
      <c r="B75" s="6"/>
      <c r="C75" s="21"/>
    </row>
    <row r="76" spans="1:7" s="24" customFormat="1" x14ac:dyDescent="0.2">
      <c r="A76" s="3" t="s">
        <v>18</v>
      </c>
      <c r="B76" s="23"/>
      <c r="C76" s="27">
        <v>5700</v>
      </c>
      <c r="D76" s="56">
        <v>6000</v>
      </c>
      <c r="E76" s="56">
        <v>6000</v>
      </c>
    </row>
    <row r="77" spans="1:7" s="24" customFormat="1" x14ac:dyDescent="0.2">
      <c r="A77" s="3" t="s">
        <v>34</v>
      </c>
      <c r="B77" s="23"/>
      <c r="C77" s="27">
        <v>5700</v>
      </c>
      <c r="D77" s="56">
        <v>5700</v>
      </c>
      <c r="E77" s="56">
        <v>5700</v>
      </c>
    </row>
    <row r="78" spans="1:7" s="24" customFormat="1" x14ac:dyDescent="0.2">
      <c r="A78" s="3" t="s">
        <v>54</v>
      </c>
      <c r="B78" s="23"/>
      <c r="C78" s="27">
        <v>40000</v>
      </c>
      <c r="D78" s="56">
        <v>40000</v>
      </c>
      <c r="E78" s="56">
        <v>30000</v>
      </c>
      <c r="G78" s="40"/>
    </row>
    <row r="79" spans="1:7" s="24" customFormat="1" x14ac:dyDescent="0.2">
      <c r="A79" s="3"/>
      <c r="B79" s="23"/>
      <c r="C79" s="27"/>
    </row>
    <row r="80" spans="1:7" ht="18.75" customHeight="1" x14ac:dyDescent="0.2">
      <c r="A80" s="50" t="s">
        <v>65</v>
      </c>
      <c r="B80" s="51"/>
      <c r="C80" s="51"/>
      <c r="D80" s="51"/>
      <c r="E80" s="59"/>
    </row>
    <row r="81" spans="1:5" ht="24" x14ac:dyDescent="0.2">
      <c r="A81" s="92"/>
      <c r="B81" s="92"/>
      <c r="C81" s="34" t="s">
        <v>47</v>
      </c>
      <c r="D81" s="39" t="s">
        <v>75</v>
      </c>
      <c r="E81" s="39" t="s">
        <v>96</v>
      </c>
    </row>
    <row r="82" spans="1:5" ht="13.5" x14ac:dyDescent="0.25">
      <c r="A82" s="92"/>
      <c r="B82" s="92"/>
      <c r="C82" s="31" t="s">
        <v>2</v>
      </c>
      <c r="D82" s="31" t="s">
        <v>2</v>
      </c>
      <c r="E82" s="31" t="s">
        <v>2</v>
      </c>
    </row>
    <row r="83" spans="1:5" ht="15" x14ac:dyDescent="0.25">
      <c r="A83" s="70" t="s">
        <v>90</v>
      </c>
      <c r="B83" s="70"/>
      <c r="C83" s="15">
        <v>6000</v>
      </c>
      <c r="D83" s="15">
        <v>6000</v>
      </c>
      <c r="E83" s="15">
        <v>3000</v>
      </c>
    </row>
    <row r="84" spans="1:5" ht="15" x14ac:dyDescent="0.25">
      <c r="A84" s="71" t="s">
        <v>89</v>
      </c>
      <c r="B84" s="72"/>
      <c r="C84" s="15">
        <v>4000</v>
      </c>
      <c r="D84" s="15">
        <v>4000</v>
      </c>
      <c r="E84" s="15">
        <v>1500</v>
      </c>
    </row>
    <row r="85" spans="1:5" ht="15" x14ac:dyDescent="0.25">
      <c r="A85" s="70" t="s">
        <v>60</v>
      </c>
      <c r="B85" s="70"/>
      <c r="C85" s="15">
        <v>6000</v>
      </c>
      <c r="D85" s="15">
        <v>6000</v>
      </c>
      <c r="E85" s="15">
        <v>8000</v>
      </c>
    </row>
    <row r="86" spans="1:5" ht="15" x14ac:dyDescent="0.25">
      <c r="A86" s="70" t="s">
        <v>81</v>
      </c>
      <c r="B86" s="70"/>
      <c r="C86" s="15">
        <v>9200</v>
      </c>
      <c r="D86" s="15">
        <v>10500</v>
      </c>
      <c r="E86" s="15">
        <v>0</v>
      </c>
    </row>
    <row r="87" spans="1:5" ht="15" x14ac:dyDescent="0.25">
      <c r="A87" s="70" t="s">
        <v>82</v>
      </c>
      <c r="B87" s="70"/>
      <c r="C87" s="15">
        <v>6250</v>
      </c>
      <c r="D87" s="15">
        <v>7000</v>
      </c>
      <c r="E87" s="15">
        <v>0</v>
      </c>
    </row>
    <row r="88" spans="1:5" ht="15" x14ac:dyDescent="0.25">
      <c r="A88" s="70" t="s">
        <v>83</v>
      </c>
      <c r="B88" s="70"/>
      <c r="C88" s="15">
        <v>7440</v>
      </c>
      <c r="D88" s="15">
        <v>8000</v>
      </c>
      <c r="E88" s="15">
        <v>0</v>
      </c>
    </row>
    <row r="89" spans="1:5" ht="15" x14ac:dyDescent="0.25">
      <c r="A89" s="71" t="s">
        <v>84</v>
      </c>
      <c r="B89" s="72"/>
      <c r="C89" s="15">
        <v>20000</v>
      </c>
      <c r="D89" s="15">
        <v>20000</v>
      </c>
      <c r="E89" s="15">
        <v>15000</v>
      </c>
    </row>
    <row r="90" spans="1:5" ht="15" x14ac:dyDescent="0.25">
      <c r="A90" s="71" t="s">
        <v>85</v>
      </c>
      <c r="B90" s="72"/>
      <c r="C90" s="15">
        <v>8000</v>
      </c>
      <c r="D90" s="15">
        <v>8000</v>
      </c>
      <c r="E90" s="15">
        <v>8000</v>
      </c>
    </row>
    <row r="91" spans="1:5" ht="15" x14ac:dyDescent="0.25">
      <c r="A91" s="71" t="s">
        <v>86</v>
      </c>
      <c r="B91" s="72"/>
      <c r="C91" s="15">
        <v>8000</v>
      </c>
      <c r="D91" s="15">
        <v>8000</v>
      </c>
      <c r="E91" s="15">
        <v>8000</v>
      </c>
    </row>
    <row r="92" spans="1:5" ht="15" x14ac:dyDescent="0.25">
      <c r="A92" s="71" t="s">
        <v>63</v>
      </c>
      <c r="B92" s="72"/>
      <c r="C92" s="15">
        <v>4000</v>
      </c>
      <c r="D92" s="15">
        <v>4000</v>
      </c>
      <c r="E92" s="15">
        <v>4000</v>
      </c>
    </row>
    <row r="93" spans="1:5" ht="15" x14ac:dyDescent="0.25">
      <c r="A93" s="71" t="s">
        <v>30</v>
      </c>
      <c r="B93" s="72"/>
      <c r="C93" s="15">
        <v>2000</v>
      </c>
      <c r="D93" s="15">
        <v>2000</v>
      </c>
      <c r="E93" s="15">
        <v>2000</v>
      </c>
    </row>
    <row r="94" spans="1:5" ht="15" x14ac:dyDescent="0.25">
      <c r="A94" s="71" t="s">
        <v>62</v>
      </c>
      <c r="B94" s="72"/>
      <c r="C94" s="15">
        <v>2000</v>
      </c>
      <c r="D94" s="15">
        <v>2000</v>
      </c>
      <c r="E94" s="15">
        <v>1000</v>
      </c>
    </row>
    <row r="95" spans="1:5" ht="15" x14ac:dyDescent="0.25">
      <c r="A95" s="71" t="s">
        <v>87</v>
      </c>
      <c r="B95" s="72"/>
      <c r="C95" s="15">
        <v>78000</v>
      </c>
      <c r="D95" s="15">
        <v>82500</v>
      </c>
      <c r="E95" s="15">
        <v>25000</v>
      </c>
    </row>
    <row r="96" spans="1:5" ht="15" x14ac:dyDescent="0.25">
      <c r="A96" s="71" t="s">
        <v>88</v>
      </c>
      <c r="B96" s="72"/>
      <c r="C96" s="15">
        <v>3200</v>
      </c>
      <c r="D96" s="15">
        <v>3200</v>
      </c>
      <c r="E96" s="15">
        <v>750</v>
      </c>
    </row>
    <row r="97" spans="1:7" ht="15" x14ac:dyDescent="0.25">
      <c r="A97" s="70" t="s">
        <v>61</v>
      </c>
      <c r="B97" s="70"/>
      <c r="C97" s="15">
        <v>7000</v>
      </c>
      <c r="D97" s="15">
        <v>7000</v>
      </c>
      <c r="E97" s="15">
        <v>5000</v>
      </c>
    </row>
    <row r="98" spans="1:7" s="1" customFormat="1" ht="15" x14ac:dyDescent="0.25">
      <c r="A98" s="83" t="s">
        <v>0</v>
      </c>
      <c r="B98" s="83"/>
      <c r="C98" s="35">
        <f>SUM(C83:C97)</f>
        <v>171090</v>
      </c>
      <c r="D98" s="35">
        <f>SUM(D83:D97)</f>
        <v>178200</v>
      </c>
      <c r="E98" s="35">
        <f>SUM(E83:E97)</f>
        <v>81250</v>
      </c>
    </row>
    <row r="99" spans="1:7" s="1" customFormat="1" ht="6" hidden="1" customHeight="1" x14ac:dyDescent="0.25">
      <c r="A99" s="9"/>
      <c r="B99" s="9"/>
      <c r="C99" s="18"/>
    </row>
    <row r="100" spans="1:7" s="1" customFormat="1" ht="15" x14ac:dyDescent="0.25">
      <c r="A100" s="7" t="s">
        <v>6</v>
      </c>
      <c r="B100" s="7"/>
      <c r="C100" s="11"/>
    </row>
    <row r="101" spans="1:7" s="24" customFormat="1" x14ac:dyDescent="0.2">
      <c r="A101" s="4" t="s">
        <v>18</v>
      </c>
      <c r="B101" s="25"/>
      <c r="C101" s="27">
        <v>63890</v>
      </c>
      <c r="D101" s="56">
        <v>109700</v>
      </c>
      <c r="E101" s="56">
        <v>41250</v>
      </c>
      <c r="G101" s="40"/>
    </row>
    <row r="102" spans="1:7" s="24" customFormat="1" x14ac:dyDescent="0.2">
      <c r="A102" s="4" t="s">
        <v>20</v>
      </c>
      <c r="B102" s="25"/>
      <c r="C102" s="27">
        <v>26000</v>
      </c>
      <c r="D102" s="56">
        <v>31150</v>
      </c>
      <c r="E102" s="56">
        <v>15000</v>
      </c>
      <c r="F102" s="40"/>
    </row>
    <row r="103" spans="1:7" s="24" customFormat="1" x14ac:dyDescent="0.2">
      <c r="A103" s="4" t="s">
        <v>91</v>
      </c>
      <c r="B103" s="25"/>
      <c r="C103" s="27">
        <v>0</v>
      </c>
      <c r="D103" s="56">
        <v>37350</v>
      </c>
      <c r="E103" s="56">
        <v>25000</v>
      </c>
      <c r="F103" s="40"/>
    </row>
    <row r="104" spans="1:7" s="24" customFormat="1" x14ac:dyDescent="0.2">
      <c r="A104" s="4" t="s">
        <v>64</v>
      </c>
      <c r="B104" s="25"/>
      <c r="C104" s="27">
        <v>81200</v>
      </c>
      <c r="D104" s="57">
        <v>0</v>
      </c>
      <c r="E104" s="57">
        <v>0</v>
      </c>
    </row>
    <row r="105" spans="1:7" s="24" customFormat="1" x14ac:dyDescent="0.2">
      <c r="A105" s="4"/>
      <c r="B105" s="25"/>
      <c r="C105" s="27"/>
    </row>
    <row r="106" spans="1:7" s="1" customFormat="1" ht="18" customHeight="1" x14ac:dyDescent="0.25">
      <c r="A106" s="94" t="s">
        <v>66</v>
      </c>
      <c r="B106" s="94"/>
      <c r="C106" s="94"/>
      <c r="D106" s="94"/>
      <c r="E106" s="60"/>
    </row>
    <row r="107" spans="1:7" s="1" customFormat="1" ht="24" x14ac:dyDescent="0.25">
      <c r="A107" s="92"/>
      <c r="B107" s="92"/>
      <c r="C107" s="34" t="s">
        <v>47</v>
      </c>
      <c r="D107" s="39" t="s">
        <v>75</v>
      </c>
      <c r="E107" s="39" t="s">
        <v>96</v>
      </c>
    </row>
    <row r="108" spans="1:7" s="1" customFormat="1" ht="15" x14ac:dyDescent="0.25">
      <c r="A108" s="92"/>
      <c r="B108" s="92"/>
      <c r="C108" s="31" t="s">
        <v>2</v>
      </c>
      <c r="D108" s="31" t="s">
        <v>2</v>
      </c>
      <c r="E108" s="31" t="s">
        <v>2</v>
      </c>
    </row>
    <row r="109" spans="1:7" ht="15" x14ac:dyDescent="0.25">
      <c r="A109" s="87" t="s">
        <v>31</v>
      </c>
      <c r="B109" s="87"/>
      <c r="C109" s="15">
        <v>36000</v>
      </c>
      <c r="D109" s="15">
        <v>36000</v>
      </c>
      <c r="E109" s="15">
        <v>36000</v>
      </c>
    </row>
    <row r="110" spans="1:7" s="5" customFormat="1" ht="15" x14ac:dyDescent="0.25">
      <c r="A110" s="87" t="s">
        <v>32</v>
      </c>
      <c r="B110" s="87"/>
      <c r="C110" s="15">
        <v>74000</v>
      </c>
      <c r="D110" s="15">
        <v>74000</v>
      </c>
      <c r="E110" s="15">
        <v>65000</v>
      </c>
    </row>
    <row r="111" spans="1:7" s="5" customFormat="1" ht="15" x14ac:dyDescent="0.25">
      <c r="A111" s="90" t="s">
        <v>46</v>
      </c>
      <c r="B111" s="91"/>
      <c r="C111" s="15">
        <v>2000</v>
      </c>
      <c r="D111" s="15">
        <v>2000</v>
      </c>
      <c r="E111" s="15">
        <v>2000</v>
      </c>
    </row>
    <row r="112" spans="1:7" s="5" customFormat="1" ht="15" x14ac:dyDescent="0.25">
      <c r="A112" s="87" t="s">
        <v>33</v>
      </c>
      <c r="B112" s="87"/>
      <c r="C112" s="15">
        <v>11900</v>
      </c>
      <c r="D112" s="15">
        <v>11900</v>
      </c>
      <c r="E112" s="15">
        <v>20000</v>
      </c>
    </row>
    <row r="113" spans="1:5" s="5" customFormat="1" ht="15" x14ac:dyDescent="0.25">
      <c r="A113" s="90" t="s">
        <v>92</v>
      </c>
      <c r="B113" s="91"/>
      <c r="C113" s="15">
        <v>0</v>
      </c>
      <c r="D113" s="15">
        <v>6100</v>
      </c>
      <c r="E113" s="15">
        <v>6100</v>
      </c>
    </row>
    <row r="114" spans="1:5" s="5" customFormat="1" ht="14.25" x14ac:dyDescent="0.2">
      <c r="A114" s="83" t="s">
        <v>0</v>
      </c>
      <c r="B114" s="83"/>
      <c r="C114" s="48">
        <f>C109+C110+C111+C112</f>
        <v>123900</v>
      </c>
      <c r="D114" s="48">
        <f>SUM(D109:D113)</f>
        <v>130000</v>
      </c>
      <c r="E114" s="48">
        <f>SUM(E109:E113)</f>
        <v>129100</v>
      </c>
    </row>
    <row r="115" spans="1:5" s="5" customFormat="1" ht="16.5" customHeight="1" x14ac:dyDescent="0.25">
      <c r="A115" s="7" t="s">
        <v>6</v>
      </c>
      <c r="B115" s="7"/>
      <c r="C115" s="49"/>
    </row>
    <row r="116" spans="1:5" s="24" customFormat="1" x14ac:dyDescent="0.2">
      <c r="A116" s="3" t="s">
        <v>18</v>
      </c>
      <c r="B116" s="25"/>
      <c r="C116" s="26">
        <v>19000</v>
      </c>
      <c r="D116" s="56">
        <v>19000</v>
      </c>
      <c r="E116" s="56">
        <v>27100</v>
      </c>
    </row>
    <row r="117" spans="1:5" s="24" customFormat="1" x14ac:dyDescent="0.2">
      <c r="A117" s="3" t="s">
        <v>53</v>
      </c>
      <c r="B117" s="25"/>
      <c r="C117" s="26">
        <v>5600</v>
      </c>
      <c r="D117" s="56">
        <v>5600</v>
      </c>
      <c r="E117" s="56">
        <v>5500</v>
      </c>
    </row>
    <row r="118" spans="1:5" s="24" customFormat="1" x14ac:dyDescent="0.2">
      <c r="A118" s="3" t="s">
        <v>19</v>
      </c>
      <c r="B118" s="25"/>
      <c r="C118" s="26">
        <v>6000</v>
      </c>
      <c r="D118" s="56">
        <v>6000</v>
      </c>
      <c r="E118" s="56">
        <v>2000</v>
      </c>
    </row>
    <row r="119" spans="1:5" s="24" customFormat="1" x14ac:dyDescent="0.2">
      <c r="A119" s="3" t="s">
        <v>50</v>
      </c>
      <c r="B119" s="25"/>
      <c r="C119" s="26">
        <v>38300</v>
      </c>
      <c r="D119" s="56">
        <v>44400</v>
      </c>
      <c r="E119" s="56">
        <v>44500</v>
      </c>
    </row>
    <row r="120" spans="1:5" s="24" customFormat="1" x14ac:dyDescent="0.2">
      <c r="A120" s="3" t="s">
        <v>54</v>
      </c>
      <c r="B120" s="25"/>
      <c r="C120" s="26">
        <v>55000</v>
      </c>
      <c r="D120" s="56">
        <v>55000</v>
      </c>
      <c r="E120" s="56">
        <v>50000</v>
      </c>
    </row>
    <row r="121" spans="1:5" s="24" customFormat="1" x14ac:dyDescent="0.2">
      <c r="A121" s="3"/>
      <c r="B121" s="25"/>
      <c r="C121" s="26"/>
    </row>
    <row r="122" spans="1:5" s="24" customFormat="1" ht="14.25" x14ac:dyDescent="0.2">
      <c r="A122" s="93" t="s">
        <v>67</v>
      </c>
      <c r="B122" s="94"/>
      <c r="C122" s="94"/>
      <c r="D122" s="94"/>
      <c r="E122" s="61"/>
    </row>
    <row r="123" spans="1:5" s="24" customFormat="1" ht="24" x14ac:dyDescent="0.2">
      <c r="A123" s="92"/>
      <c r="B123" s="92"/>
      <c r="C123" s="34" t="s">
        <v>47</v>
      </c>
      <c r="D123" s="39" t="s">
        <v>75</v>
      </c>
      <c r="E123" s="39" t="s">
        <v>96</v>
      </c>
    </row>
    <row r="124" spans="1:5" s="24" customFormat="1" ht="13.5" x14ac:dyDescent="0.25">
      <c r="A124" s="92"/>
      <c r="B124" s="92"/>
      <c r="C124" s="31" t="s">
        <v>2</v>
      </c>
      <c r="D124" s="31" t="s">
        <v>2</v>
      </c>
      <c r="E124" s="31" t="s">
        <v>2</v>
      </c>
    </row>
    <row r="125" spans="1:5" s="24" customFormat="1" ht="15" x14ac:dyDescent="0.25">
      <c r="A125" s="70" t="s">
        <v>40</v>
      </c>
      <c r="B125" s="70"/>
      <c r="C125" s="15">
        <v>20000</v>
      </c>
      <c r="D125" s="15">
        <v>20000</v>
      </c>
      <c r="E125" s="15">
        <v>50000</v>
      </c>
    </row>
    <row r="126" spans="1:5" s="24" customFormat="1" ht="15" x14ac:dyDescent="0.25">
      <c r="A126" s="70" t="s">
        <v>41</v>
      </c>
      <c r="B126" s="70"/>
      <c r="C126" s="15">
        <v>29000</v>
      </c>
      <c r="D126" s="15">
        <v>29000</v>
      </c>
      <c r="E126" s="15">
        <v>27000</v>
      </c>
    </row>
    <row r="127" spans="1:5" s="24" customFormat="1" ht="15" x14ac:dyDescent="0.25">
      <c r="A127" s="70" t="s">
        <v>42</v>
      </c>
      <c r="B127" s="70"/>
      <c r="C127" s="15">
        <v>35000</v>
      </c>
      <c r="D127" s="15">
        <v>35000</v>
      </c>
      <c r="E127" s="15">
        <v>35000</v>
      </c>
    </row>
    <row r="128" spans="1:5" s="24" customFormat="1" ht="15" x14ac:dyDescent="0.25">
      <c r="A128" s="70" t="s">
        <v>43</v>
      </c>
      <c r="B128" s="70"/>
      <c r="C128" s="15">
        <v>40000</v>
      </c>
      <c r="D128" s="15">
        <v>40000</v>
      </c>
      <c r="E128" s="15">
        <v>35000</v>
      </c>
    </row>
    <row r="129" spans="1:7" s="24" customFormat="1" ht="15" x14ac:dyDescent="0.25">
      <c r="A129" s="70" t="s">
        <v>44</v>
      </c>
      <c r="B129" s="70"/>
      <c r="C129" s="15">
        <v>5000</v>
      </c>
      <c r="D129" s="15">
        <v>5000</v>
      </c>
      <c r="E129" s="15">
        <v>5000</v>
      </c>
    </row>
    <row r="130" spans="1:7" s="24" customFormat="1" ht="15" x14ac:dyDescent="0.25">
      <c r="A130" s="70" t="s">
        <v>69</v>
      </c>
      <c r="B130" s="70"/>
      <c r="C130" s="15">
        <v>4000</v>
      </c>
      <c r="D130" s="15">
        <v>4000</v>
      </c>
      <c r="E130" s="15">
        <v>4000</v>
      </c>
    </row>
    <row r="131" spans="1:7" s="24" customFormat="1" ht="15" x14ac:dyDescent="0.25">
      <c r="A131" s="70" t="s">
        <v>68</v>
      </c>
      <c r="B131" s="70"/>
      <c r="C131" s="15">
        <v>2500</v>
      </c>
      <c r="D131" s="15">
        <v>2500</v>
      </c>
      <c r="E131" s="15">
        <v>2500</v>
      </c>
    </row>
    <row r="132" spans="1:7" s="24" customFormat="1" ht="15" x14ac:dyDescent="0.25">
      <c r="A132" s="70" t="s">
        <v>45</v>
      </c>
      <c r="B132" s="70"/>
      <c r="C132" s="15">
        <v>1200</v>
      </c>
      <c r="D132" s="15">
        <v>1200</v>
      </c>
      <c r="E132" s="15">
        <v>1200</v>
      </c>
    </row>
    <row r="133" spans="1:7" s="24" customFormat="1" ht="14.25" x14ac:dyDescent="0.2">
      <c r="A133" s="83" t="s">
        <v>0</v>
      </c>
      <c r="B133" s="83"/>
      <c r="C133" s="35">
        <f>C125+C126+C127+C128+C129+C130+C131+C132</f>
        <v>136700</v>
      </c>
      <c r="D133" s="35">
        <v>136700</v>
      </c>
      <c r="E133" s="35">
        <f>SUM(E125:E132)</f>
        <v>159700</v>
      </c>
    </row>
    <row r="134" spans="1:7" s="24" customFormat="1" ht="15" x14ac:dyDescent="0.25">
      <c r="A134" s="7" t="s">
        <v>6</v>
      </c>
      <c r="B134" s="7"/>
      <c r="C134" s="11"/>
    </row>
    <row r="135" spans="1:7" s="24" customFormat="1" x14ac:dyDescent="0.2">
      <c r="A135" s="4" t="s">
        <v>18</v>
      </c>
      <c r="B135" s="25"/>
      <c r="C135" s="56">
        <v>64500</v>
      </c>
      <c r="D135" s="56">
        <v>64500</v>
      </c>
      <c r="E135" s="56">
        <v>67319.63</v>
      </c>
    </row>
    <row r="136" spans="1:7" s="1" customFormat="1" ht="16.5" customHeight="1" x14ac:dyDescent="0.25">
      <c r="A136" s="7" t="s">
        <v>20</v>
      </c>
      <c r="B136" s="7"/>
      <c r="C136" s="56">
        <v>72200</v>
      </c>
      <c r="D136" s="56">
        <v>72200</v>
      </c>
      <c r="E136" s="56">
        <v>32200</v>
      </c>
      <c r="F136" s="41"/>
    </row>
    <row r="137" spans="1:7" s="1" customFormat="1" ht="16.5" customHeight="1" x14ac:dyDescent="0.25">
      <c r="A137" s="3" t="s">
        <v>50</v>
      </c>
      <c r="B137" s="7"/>
      <c r="C137" s="56">
        <v>0</v>
      </c>
      <c r="D137" s="56">
        <v>0</v>
      </c>
      <c r="E137" s="56">
        <v>25227</v>
      </c>
      <c r="F137" s="41"/>
      <c r="G137" s="41"/>
    </row>
    <row r="138" spans="1:7" s="1" customFormat="1" ht="16.5" customHeight="1" x14ac:dyDescent="0.25">
      <c r="A138" s="3" t="s">
        <v>54</v>
      </c>
      <c r="B138" s="7"/>
      <c r="C138" s="56">
        <v>0</v>
      </c>
      <c r="D138" s="56">
        <v>0</v>
      </c>
      <c r="E138" s="56">
        <v>34953.370000000003</v>
      </c>
      <c r="F138" s="41"/>
      <c r="G138" s="41"/>
    </row>
    <row r="139" spans="1:7" s="1" customFormat="1" ht="16.5" customHeight="1" x14ac:dyDescent="0.25">
      <c r="A139" s="7"/>
      <c r="B139" s="7"/>
      <c r="C139" s="16"/>
    </row>
    <row r="140" spans="1:7" s="1" customFormat="1" ht="16.5" customHeight="1" x14ac:dyDescent="0.25">
      <c r="A140" s="93" t="s">
        <v>70</v>
      </c>
      <c r="B140" s="94"/>
      <c r="C140" s="94"/>
      <c r="D140" s="94"/>
      <c r="E140" s="60"/>
    </row>
    <row r="141" spans="1:7" s="1" customFormat="1" ht="29.25" customHeight="1" x14ac:dyDescent="0.25">
      <c r="A141" s="92"/>
      <c r="B141" s="92"/>
      <c r="C141" s="34" t="s">
        <v>47</v>
      </c>
      <c r="D141" s="39" t="s">
        <v>75</v>
      </c>
      <c r="E141" s="39" t="s">
        <v>96</v>
      </c>
    </row>
    <row r="142" spans="1:7" s="1" customFormat="1" ht="15" customHeight="1" x14ac:dyDescent="0.25">
      <c r="A142" s="92"/>
      <c r="B142" s="92"/>
      <c r="C142" s="31" t="s">
        <v>2</v>
      </c>
      <c r="D142" s="31" t="s">
        <v>2</v>
      </c>
      <c r="E142" s="31" t="s">
        <v>2</v>
      </c>
    </row>
    <row r="143" spans="1:7" s="1" customFormat="1" ht="16.5" customHeight="1" x14ac:dyDescent="0.25">
      <c r="A143" s="70" t="s">
        <v>71</v>
      </c>
      <c r="B143" s="70"/>
      <c r="C143" s="15">
        <v>75000</v>
      </c>
      <c r="D143" s="15">
        <v>75000</v>
      </c>
      <c r="E143" s="15">
        <v>70000</v>
      </c>
    </row>
    <row r="144" spans="1:7" s="1" customFormat="1" ht="16.5" customHeight="1" x14ac:dyDescent="0.25">
      <c r="A144" s="83" t="s">
        <v>0</v>
      </c>
      <c r="B144" s="83"/>
      <c r="C144" s="35">
        <v>75000</v>
      </c>
      <c r="D144" s="35">
        <v>75000</v>
      </c>
      <c r="E144" s="35">
        <f>SUM(E143)</f>
        <v>70000</v>
      </c>
    </row>
    <row r="145" spans="1:5" s="1" customFormat="1" ht="13.5" customHeight="1" x14ac:dyDescent="0.25">
      <c r="A145" s="7" t="s">
        <v>6</v>
      </c>
      <c r="B145" s="7"/>
      <c r="C145" s="11"/>
    </row>
    <row r="146" spans="1:5" s="1" customFormat="1" ht="13.5" customHeight="1" x14ac:dyDescent="0.25">
      <c r="A146" s="4" t="s">
        <v>18</v>
      </c>
      <c r="B146" s="25"/>
      <c r="C146" s="27">
        <v>15000</v>
      </c>
      <c r="D146" s="27">
        <v>15000</v>
      </c>
      <c r="E146" s="27">
        <v>60000</v>
      </c>
    </row>
    <row r="147" spans="1:5" s="1" customFormat="1" ht="13.5" customHeight="1" x14ac:dyDescent="0.25">
      <c r="A147" s="7" t="s">
        <v>54</v>
      </c>
      <c r="B147" s="7"/>
      <c r="C147" s="27">
        <v>60000</v>
      </c>
      <c r="D147" s="27">
        <v>60000</v>
      </c>
      <c r="E147" s="27">
        <v>10000</v>
      </c>
    </row>
    <row r="148" spans="1:5" s="1" customFormat="1" ht="14.25" customHeight="1" x14ac:dyDescent="0.25">
      <c r="A148" s="7"/>
      <c r="B148" s="7"/>
      <c r="C148" s="16"/>
    </row>
    <row r="149" spans="1:5" ht="15" x14ac:dyDescent="0.25">
      <c r="A149" s="88" t="s">
        <v>3</v>
      </c>
      <c r="B149" s="89"/>
      <c r="C149" s="36">
        <f>C59+C74+C98+C114+C133+C144</f>
        <v>1059090</v>
      </c>
      <c r="D149" s="36">
        <f>D59+D74+D98+D114+D133+D144</f>
        <v>1119450</v>
      </c>
      <c r="E149" s="36">
        <f>E59+E74+E98+E114+E133+E144</f>
        <v>951746.26</v>
      </c>
    </row>
    <row r="150" spans="1:5" ht="15" x14ac:dyDescent="0.2">
      <c r="A150" s="4"/>
      <c r="B150" s="22" t="s">
        <v>14</v>
      </c>
      <c r="C150" s="32"/>
    </row>
    <row r="151" spans="1:5" s="9" customFormat="1" ht="15" x14ac:dyDescent="0.25">
      <c r="A151" s="6" t="s">
        <v>118</v>
      </c>
      <c r="B151" s="6"/>
      <c r="C151" s="12"/>
    </row>
    <row r="154" spans="1:5" ht="15.75" x14ac:dyDescent="0.25">
      <c r="A154" s="63"/>
      <c r="B154" s="63" t="s">
        <v>108</v>
      </c>
      <c r="C154" s="64"/>
    </row>
    <row r="155" spans="1:5" ht="15.75" x14ac:dyDescent="0.25">
      <c r="A155" s="65"/>
      <c r="B155" s="66" t="s">
        <v>109</v>
      </c>
      <c r="C155" s="67"/>
    </row>
  </sheetData>
  <mergeCells count="73">
    <mergeCell ref="E47:E48"/>
    <mergeCell ref="E49:E50"/>
    <mergeCell ref="A140:D140"/>
    <mergeCell ref="B32:D32"/>
    <mergeCell ref="A66:D66"/>
    <mergeCell ref="A106:D106"/>
    <mergeCell ref="A131:B131"/>
    <mergeCell ref="A107:B108"/>
    <mergeCell ref="A114:B114"/>
    <mergeCell ref="A111:B111"/>
    <mergeCell ref="A122:D122"/>
    <mergeCell ref="A113:B113"/>
    <mergeCell ref="A110:B110"/>
    <mergeCell ref="A112:B112"/>
    <mergeCell ref="A22:B22"/>
    <mergeCell ref="A70:B70"/>
    <mergeCell ref="A73:B73"/>
    <mergeCell ref="A98:B98"/>
    <mergeCell ref="A97:B97"/>
    <mergeCell ref="A81:B82"/>
    <mergeCell ref="A71:B71"/>
    <mergeCell ref="A92:B92"/>
    <mergeCell ref="A93:B93"/>
    <mergeCell ref="A84:B84"/>
    <mergeCell ref="A96:B96"/>
    <mergeCell ref="A149:B149"/>
    <mergeCell ref="A74:B74"/>
    <mergeCell ref="A86:B86"/>
    <mergeCell ref="A69:B69"/>
    <mergeCell ref="A72:B72"/>
    <mergeCell ref="A83:B83"/>
    <mergeCell ref="A85:B85"/>
    <mergeCell ref="A89:B89"/>
    <mergeCell ref="A94:B94"/>
    <mergeCell ref="A95:B95"/>
    <mergeCell ref="A132:B132"/>
    <mergeCell ref="A133:B133"/>
    <mergeCell ref="A123:B124"/>
    <mergeCell ref="A125:B125"/>
    <mergeCell ref="A126:B126"/>
    <mergeCell ref="A141:B142"/>
    <mergeCell ref="A143:B143"/>
    <mergeCell ref="A144:B144"/>
    <mergeCell ref="A15:C15"/>
    <mergeCell ref="A16:C16"/>
    <mergeCell ref="A17:C17"/>
    <mergeCell ref="A21:B21"/>
    <mergeCell ref="A23:B23"/>
    <mergeCell ref="A27:B27"/>
    <mergeCell ref="A33:A34"/>
    <mergeCell ref="A129:B129"/>
    <mergeCell ref="A127:B127"/>
    <mergeCell ref="A128:B128"/>
    <mergeCell ref="A130:B130"/>
    <mergeCell ref="A47:A48"/>
    <mergeCell ref="B47:B48"/>
    <mergeCell ref="A109:B109"/>
    <mergeCell ref="A19:D19"/>
    <mergeCell ref="A87:B87"/>
    <mergeCell ref="A88:B88"/>
    <mergeCell ref="A90:B90"/>
    <mergeCell ref="A91:B91"/>
    <mergeCell ref="C47:C48"/>
    <mergeCell ref="D47:D48"/>
    <mergeCell ref="A49:A50"/>
    <mergeCell ref="B49:B50"/>
    <mergeCell ref="C49:C50"/>
    <mergeCell ref="D49:D50"/>
    <mergeCell ref="A20:B20"/>
    <mergeCell ref="A67:B68"/>
    <mergeCell ref="A24:B24"/>
    <mergeCell ref="A25:B25"/>
    <mergeCell ref="A26:B26"/>
  </mergeCells>
  <phoneticPr fontId="3" type="noConversion"/>
  <pageMargins left="0.15748031496062992" right="0.15748031496062992" top="0.82677165354330717" bottom="0.86614173228346458" header="0.51181102362204722" footer="0.51181102362204722"/>
  <pageSetup paperSize="9" scale="97" fitToHeight="0" orientation="landscape" errors="NA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II. izmjene za 2025. godinu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nbrezak</dc:creator>
  <cp:lastModifiedBy>Gordana</cp:lastModifiedBy>
  <cp:lastPrinted>2025-07-10T06:09:02Z</cp:lastPrinted>
  <dcterms:created xsi:type="dcterms:W3CDTF">2010-12-14T07:49:52Z</dcterms:created>
  <dcterms:modified xsi:type="dcterms:W3CDTF">2025-07-28T11:27:22Z</dcterms:modified>
</cp:coreProperties>
</file>